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52" windowHeight="8448" activeTab="0"/>
  </bookViews>
  <sheets>
    <sheet name="DM821 articolazione finanziaria" sheetId="1" r:id="rId1"/>
    <sheet name="Foglio2" sheetId="2" r:id="rId2"/>
  </sheets>
  <definedNames>
    <definedName name="_xlnm.Print_Titles" localSheetId="0">'DM821 articolazione finanziaria'!$5:$5</definedName>
  </definedNames>
  <calcPr fullCalcOnLoad="1"/>
</workbook>
</file>

<file path=xl/sharedStrings.xml><?xml version="1.0" encoding="utf-8"?>
<sst xmlns="http://schemas.openxmlformats.org/spreadsheetml/2006/main" count="165" uniqueCount="143">
  <si>
    <t>Titolo</t>
  </si>
  <si>
    <t xml:space="preserve"> 1° ciclo   -  Azioni di accompagnamento </t>
  </si>
  <si>
    <t>Obiettivo strategico</t>
  </si>
  <si>
    <t>Piano Nazionale Lauree Scientifiche</t>
  </si>
  <si>
    <t>importo</t>
  </si>
  <si>
    <t>Acquisizione di competenze interdisciplinari (logica, matematica, informatica)</t>
  </si>
  <si>
    <t xml:space="preserve">ISA "Selvatico" PDSD03000D </t>
  </si>
  <si>
    <t>DD (DGOS) n. 23 del 19/11/13 art. 1 lett B</t>
  </si>
  <si>
    <t xml:space="preserve">DD  (DGOS) n. 23 del 19/11/13 art. 1 lett A </t>
  </si>
  <si>
    <t>DD (DGOS) n. 23 del 19/11/13 art. 1 lett C</t>
  </si>
  <si>
    <t xml:space="preserve">Formazione dei docenti degli istituti tecnici e professionali per la progettazione e la valutazione delle competenze scientifiche e tecnologiche </t>
  </si>
  <si>
    <t xml:space="preserve">ITIS "Barsanti"  TVTF030007 </t>
  </si>
  <si>
    <t>DD (DGOS) n. 23 del 19/11/13 art. 1 lett D</t>
  </si>
  <si>
    <t>Esami di Stato - Formazione del personale della scuola secondaria di II grado in relazione all'esigenza di adeguamento e di organizzazione degli esami alle modifiche introdotte con il riordino del secondo ciclo di studi</t>
  </si>
  <si>
    <t xml:space="preserve">IIS "Catullo" BLIS01200T  </t>
  </si>
  <si>
    <t>Piano Nazionale Problem Posing &amp; Solving</t>
  </si>
  <si>
    <t>Efficacia dell’istruzione e della formazione - Alternanza Scuola Lavoro</t>
  </si>
  <si>
    <t>Formazione dei docenti degli istituti tecnici e professionali impegnati nei percorsi di Alternanza</t>
  </si>
  <si>
    <t>1-&gt; € 12.179;           2-&gt; € 3.700;           3-&gt; € 15.087;           4-&gt; € 7.000;          5-&gt; € 6.000;          6-&gt; € 2.066;            7-&gt; € 7.000;          8-&gt; € 9.064;             9-&gt; € 3.505.</t>
  </si>
  <si>
    <t>Progetti innovativi di Rete ASL</t>
  </si>
  <si>
    <t>1-&gt; € 81.540;           2-&gt; € 249.677;           3-&gt; € 398.891.</t>
  </si>
  <si>
    <t>1-&gt; € 55.229;           2-&gt; € 93.600;           3-&gt; € 152.000.</t>
  </si>
  <si>
    <t>Progetti innovativi autonomi di sperimentazione ASL</t>
  </si>
  <si>
    <t>Alternanza Scuola Lavoro - integrazione tra percorsi formativi e mondo del lavoro</t>
  </si>
  <si>
    <t xml:space="preserve">1- Licei (6);                                                   2- Istituti professionali (9);                                            3- Istituti tecnici (17).          </t>
  </si>
  <si>
    <t xml:space="preserve">1- Licei (31);                                                   2- Istituti professionali (56);                                            3- Istituti tecnici (68).          </t>
  </si>
  <si>
    <t>Acquisizione del requistito di competenze didattico - linguistiche di soglia per l'insegnamento della Lingua Inglese nella scuola primaria</t>
  </si>
  <si>
    <t>DD (DGPS) n. 88 del 20/11/13</t>
  </si>
  <si>
    <t>Piano Lingua Inglese nella scuola primaria - Progetti formativi per Corsi Standard e/o Corsi di integrazione-recupero</t>
  </si>
  <si>
    <t xml:space="preserve">1-&gt; € 76.100;           2-&gt; € 79.400;           3-&gt; € 119.242;           4-&gt; € 61.200.      </t>
  </si>
  <si>
    <t xml:space="preserve">Acquisizione delle competenze didattico - linguistiche necessarie per i docenti di DNL  per l'insegnamento della rispettiva materia in modalità CLIL </t>
  </si>
  <si>
    <t>DD (DGPS) n. 89 del 20/11/13</t>
  </si>
  <si>
    <t>Piano CLIL - Progetti formativi per Corsi Standard - Corsi di integrazione - Corsi di perfezionamento metodologico didattico</t>
  </si>
  <si>
    <t xml:space="preserve">1-&gt; € 18.473;           2-&gt; € 38.000;           3-&gt; € 45.500;           4-&gt; € 45.500;          5-&gt; € 7.500;          6-&gt; € 15.000;            7-&gt; € 15.500.        </t>
  </si>
  <si>
    <t>DD (DGIFTS) n. 39 del 06/11/2013</t>
  </si>
  <si>
    <t>DD (DGIFTS) n. 39 del 06/11/2014</t>
  </si>
  <si>
    <t>Valorizzazione della professionalità ATA nel profilo di appartenenza</t>
  </si>
  <si>
    <t xml:space="preserve">DD (DGPS) N.90 del 20/11/13 </t>
  </si>
  <si>
    <t>Formazione del personale ATA ai sensi dell'art 63 del CCNL 29/11/2007</t>
  </si>
  <si>
    <t xml:space="preserve">DD (DGPS) N 91 del 20/11/13 </t>
  </si>
  <si>
    <t>n.12 Istituti Comprensivi</t>
  </si>
  <si>
    <t>complessivi    € 45.192</t>
  </si>
  <si>
    <t>Prot. n. 19380 del 19/12/2013</t>
  </si>
  <si>
    <t>USRV esiti procedura selezioni</t>
  </si>
  <si>
    <t>Prot. n. 18106 del 29/11/2013</t>
  </si>
  <si>
    <t>Valutazione delle conoscenze e delle competenze acquisite dagli studenti</t>
  </si>
  <si>
    <t>Prot. n. 19260 del 19/12/2013</t>
  </si>
  <si>
    <t>Valutazione delle competenze acquisite dagli studenti</t>
  </si>
  <si>
    <t xml:space="preserve">DD  (DGIFTS) n. 44 del 19/11/13 </t>
  </si>
  <si>
    <t>Prot. n. 19363 del 20/12/2013</t>
  </si>
  <si>
    <t>Prot. n. 19368 del 19/12/2013</t>
  </si>
  <si>
    <t>Prot. n. 19247 del 18/12/2013</t>
  </si>
  <si>
    <t>tot. regionale</t>
  </si>
  <si>
    <t>Misure di accompagnamento delle indicazioni nazionali per il curricolo della scuola dell'infanzia e del 1° ciclo di Istruzione di cui al DM n.254/2012</t>
  </si>
  <si>
    <t>autonomia scolastica e innovazione teconologica</t>
  </si>
  <si>
    <t>Innalzamento del livello di scolarità e sviluppo della formazione continua e ricorrente</t>
  </si>
  <si>
    <t>Piano Scuola Digitale</t>
  </si>
  <si>
    <t xml:space="preserve">1-LC "Brocchi" VIPC04000X ;                 2- LS "Fracastoro" VRPS03000R;                3- IIS "Scalcerle" PDIS02900D;           4- LC "Canova" TVPC01000R;                     5- IM "Belli" VEPM030006;                   6- ITI "Zuccante" VETF04000T ;              7- IIS "Major.-Corner" VEIS00300B;    </t>
  </si>
  <si>
    <t xml:space="preserve">1- IIS "Us.- Ruzza" - PDIS02200P;       2- LS "Quadri" VIPS05000N;                3- IC di Paese TVIC868002;                  4- ITC "Einaudi" VRTD05000T.                    </t>
  </si>
  <si>
    <t>DGSSSI (avviso per le scuole del Veneto nota min.le prot.  n.296 del 5/02/2013).</t>
  </si>
  <si>
    <t>Prot. n. 8655 del 18/06/2013</t>
  </si>
  <si>
    <t>1- 301 Istituzioni scolastiche  per l'acquisto di complessive 335 LIM;        2- 100 Istituzioni scolastiche per 100 progetti cl@sse2.0;                  3-&gt; 4 Istituzioni scolastiche a 4 progetti scuol@2.0</t>
  </si>
  <si>
    <t>1-&gt;€ 737.000;                       2-&gt;€ 100.000;                                  3-&gt;€ 800.000.</t>
  </si>
  <si>
    <t>Poli formativi e/o Destinatari finanziamenti progetti DM 821 - scuole del VENETO</t>
  </si>
  <si>
    <t xml:space="preserve">1- ITC "Calvi" - PDTD01000N; 
2- IC "C. G. Cesare" -VEIC87200N; 
3- ITCG "Marconi"- VRTF03000V. </t>
  </si>
  <si>
    <t xml:space="preserve">1-&gt; € 6.000;
2-&gt; € 6.000;
3-&gt; € 6.000. </t>
  </si>
  <si>
    <t>1-&gt; € 1.000;
2-&gt; € 1.000;
3-&gt; € 1.000;
4-&gt; € 8.500;
5-&gt; € 1.000;
6-&gt; € 1.000;
7-&gt; € 1.000.</t>
  </si>
  <si>
    <t xml:space="preserve">1- IIS "Anti" VRIS00700A; 
2- IPSIA "Bernardi" PDRI07000P; 
3- IPSAR "Berti" VRRH02000X; 
4- IIS "Da Vinci" PDIS02700T; 
5- ISS "De Amicis"  ROIS008009; 
6- IIS "De Nicola" PDIS02100V; 
7- IIS "Ein.-Scarpa" TVIS02400C; 
8- ITI "Marconi" PDTF02000E; 
9- IIS "Catullo"BLIS01200T.  </t>
  </si>
  <si>
    <t xml:space="preserve">1- LS "Paleocapa" - ROPS01000P;
2- IIS "Verdi" TVIS004007; 
3- IIS "Luzzatti" VEIS004007;  
4- IIS "Anti" VRIS00700A; 
5- ITC "Fusinieri"  VITD010003;
6- IIS "Segato" BLIS011002;
7- LS "Cornaro" PDPS06000V.  </t>
  </si>
  <si>
    <t>importi nazionali DM 821/2013</t>
  </si>
  <si>
    <t>art. 1</t>
  </si>
  <si>
    <t>alle Istituzioni scolastiche</t>
  </si>
  <si>
    <t>art. 2</t>
  </si>
  <si>
    <t>funz. ammin. didattico</t>
  </si>
  <si>
    <t>art. 3 c.1</t>
  </si>
  <si>
    <t>Formazione del personale della scuola: Azioni nazionali</t>
  </si>
  <si>
    <t>USR</t>
  </si>
  <si>
    <t>Dgps</t>
  </si>
  <si>
    <t>a</t>
  </si>
  <si>
    <t>ATA</t>
  </si>
  <si>
    <t>b</t>
  </si>
  <si>
    <t>CLIL</t>
  </si>
  <si>
    <t>c</t>
  </si>
  <si>
    <t>Inglese primaria</t>
  </si>
  <si>
    <t>d</t>
  </si>
  <si>
    <t>Indicazioni nazionali</t>
  </si>
  <si>
    <t>e</t>
  </si>
  <si>
    <t>DLgs 81/2008 - Sicurezza luoghi di lavoro</t>
  </si>
  <si>
    <t>Dgpfb</t>
  </si>
  <si>
    <t>f</t>
  </si>
  <si>
    <t>DS e DSGA</t>
  </si>
  <si>
    <t>Dgos</t>
  </si>
  <si>
    <t>g</t>
  </si>
  <si>
    <t>h</t>
  </si>
  <si>
    <t>aree a rischio …</t>
  </si>
  <si>
    <t>Dgsssi</t>
  </si>
  <si>
    <t>i</t>
  </si>
  <si>
    <t xml:space="preserve">rafforzamento conoscenze/competenze digitali </t>
  </si>
  <si>
    <t>Dgft</t>
  </si>
  <si>
    <t>j</t>
  </si>
  <si>
    <t xml:space="preserve">Alternanza Scuola Lavoro </t>
  </si>
  <si>
    <t>ulteriore dettaglio</t>
  </si>
  <si>
    <t>art. 3 c.9</t>
  </si>
  <si>
    <t>DLgs 81/2008</t>
  </si>
  <si>
    <t>materiali on line</t>
  </si>
  <si>
    <t>sottoservizio di assistenza e tutoring</t>
  </si>
  <si>
    <t>art. 4 c.1</t>
  </si>
  <si>
    <t>Piena realizzazione dell'autonomia scolastica e innovazione tecnologica (assegnaz. esiti bandi reg.)</t>
  </si>
  <si>
    <t>art. 4 c.2</t>
  </si>
  <si>
    <t>Progettazione e implementazione dei Sistemi Informativi a supporto della missione istruzione</t>
  </si>
  <si>
    <t>Alternanza Scuola Lavoro</t>
  </si>
  <si>
    <t>x le 132 ore di ASL nelle classi quinte</t>
  </si>
  <si>
    <t>progetti innovativi di integrazione tra percorsi formativi e mondo del lavoro</t>
  </si>
  <si>
    <t xml:space="preserve">art. 7 </t>
  </si>
  <si>
    <t>corsi di recupero per studenti con giudizio sospeso</t>
  </si>
  <si>
    <t>art. 8</t>
  </si>
  <si>
    <t>incremento offerta formativa per alunni ospedalizzati</t>
  </si>
  <si>
    <t>art.9</t>
  </si>
  <si>
    <t>esplicitazione tempi di erogazione:</t>
  </si>
  <si>
    <t xml:space="preserve">l'erogazione a favore delle scuole, per i progetti di cui al DM 821delle stesse, </t>
  </si>
  <si>
    <t>avverrà a seguito invio della rendicontazione approvata dai rispettivi revisori dei conti.</t>
  </si>
  <si>
    <t>E' salva la possibilità di provvedere, da parte degli Uffici preposti, ad una anticipazione nella misura del 50% dell'importo.</t>
  </si>
  <si>
    <t>incremento dell'offerta formativa</t>
  </si>
  <si>
    <t xml:space="preserve">Macro Ambiti di intervento  - Azioni nazionali </t>
  </si>
  <si>
    <t xml:space="preserve">DM 821/13 </t>
  </si>
  <si>
    <t>Importi nazionali</t>
  </si>
  <si>
    <t xml:space="preserve">lett. a) 
qualità del servizio - impegni contrattuali - </t>
  </si>
  <si>
    <t xml:space="preserve">lett b)
Innovazioni ordinamentali   </t>
  </si>
  <si>
    <t xml:space="preserve">lett c)
sistema dell'istruzione </t>
  </si>
  <si>
    <t xml:space="preserve">lett d)
Innovazioni ordinamentali -                       </t>
  </si>
  <si>
    <t>lett. g)
sistema dell’istruzione</t>
  </si>
  <si>
    <t>Efficacia dell’istruzione e della formazione - suola secondaria di 2° grado - area scientifica -Orientamento</t>
  </si>
  <si>
    <t>lett. g)    sistema dell’istruzione</t>
  </si>
  <si>
    <t>lett. j)
sistema dell’istruzione</t>
  </si>
  <si>
    <t>(+ allegato 2 DM 821)                                    sistema dell’istruzione</t>
  </si>
  <si>
    <t xml:space="preserve">lett.b
sistema dell'istruzione   </t>
  </si>
  <si>
    <t>art. 5  c.1</t>
  </si>
  <si>
    <t>art. 6 c.1</t>
  </si>
  <si>
    <t xml:space="preserve">Decreti MIUR--&gt;  quote risorse da assegnare e finalità </t>
  </si>
  <si>
    <t>Sintesi esiti procedure selezioni DM 821/2013 livello regionale</t>
  </si>
  <si>
    <t>rafforzamento conoscenze/competenze degli alunni (INVALSI)/nuove procedure di va</t>
  </si>
  <si>
    <t>alle Istituzioni scolastiche tramite CTS (e CTI) specifici per inclusione disabilità - bes</t>
  </si>
  <si>
    <t>Fatta salva l'erogazione relativa agli articoli 1, 2, 7 e 8 disposta integralmente e contestualmente all'assegnazione.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</si>
</sst>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</numFmts>
  <fonts count="15">
    <font>
      <sz val="10"/>
      <name val="Arial"/>
      <family val="0"/>
    </font>
    <font>
      <b/>
      <sz val="8"/>
      <color indexed="23"/>
      <name val="Arial"/>
      <family val="2"/>
    </font>
    <font>
      <sz val="8"/>
      <name val="Arial"/>
      <family val="0"/>
    </font>
    <font>
      <sz val="8"/>
      <color indexed="23"/>
      <name val="Arial"/>
      <family val="2"/>
    </font>
    <font>
      <b/>
      <i/>
      <sz val="8"/>
      <color indexed="12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8"/>
      <color indexed="10"/>
      <name val="Arial"/>
      <family val="2"/>
    </font>
    <font>
      <sz val="7"/>
      <color indexed="16"/>
      <name val="Arial"/>
      <family val="0"/>
    </font>
    <font>
      <sz val="8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8" fontId="2" fillId="3" borderId="1" xfId="0" applyNumberFormat="1" applyFont="1" applyFill="1" applyBorder="1" applyAlignment="1">
      <alignment horizontal="left" wrapText="1"/>
    </xf>
    <xf numFmtId="6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168" fontId="2" fillId="3" borderId="1" xfId="0" applyNumberFormat="1" applyFont="1" applyFill="1" applyBorder="1" applyAlignment="1">
      <alignment horizontal="left" wrapText="1"/>
    </xf>
    <xf numFmtId="0" fontId="0" fillId="0" borderId="1" xfId="0" applyFill="1" applyBorder="1" applyAlignment="1">
      <alignment/>
    </xf>
    <xf numFmtId="0" fontId="7" fillId="0" borderId="0" xfId="0" applyFont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168" fontId="7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8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8" fontId="9" fillId="0" borderId="2" xfId="0" applyNumberFormat="1" applyFont="1" applyBorder="1" applyAlignment="1">
      <alignment/>
    </xf>
    <xf numFmtId="0" fontId="9" fillId="0" borderId="0" xfId="0" applyFont="1" applyAlignment="1">
      <alignment horizontal="left"/>
    </xf>
    <xf numFmtId="168" fontId="12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6" fillId="0" borderId="0" xfId="0" applyFont="1" applyAlignment="1">
      <alignment/>
    </xf>
    <xf numFmtId="168" fontId="2" fillId="0" borderId="0" xfId="0" applyNumberFormat="1" applyFont="1" applyAlignment="1">
      <alignment/>
    </xf>
    <xf numFmtId="0" fontId="2" fillId="0" borderId="0" xfId="0" applyFont="1" applyAlignment="1">
      <alignment/>
    </xf>
    <xf numFmtId="168" fontId="1" fillId="0" borderId="1" xfId="0" applyNumberFormat="1" applyFont="1" applyFill="1" applyBorder="1" applyAlignment="1">
      <alignment horizontal="left" wrapText="1"/>
    </xf>
    <xf numFmtId="168" fontId="1" fillId="2" borderId="1" xfId="0" applyNumberFormat="1" applyFont="1" applyFill="1" applyBorder="1" applyAlignment="1">
      <alignment horizontal="left" wrapText="1"/>
    </xf>
    <xf numFmtId="168" fontId="1" fillId="0" borderId="1" xfId="0" applyNumberFormat="1" applyFont="1" applyBorder="1" applyAlignment="1">
      <alignment horizontal="left" wrapText="1"/>
    </xf>
    <xf numFmtId="168" fontId="0" fillId="0" borderId="0" xfId="0" applyNumberFormat="1" applyBorder="1" applyAlignment="1">
      <alignment horizontal="left"/>
    </xf>
    <xf numFmtId="168" fontId="1" fillId="0" borderId="3" xfId="0" applyNumberFormat="1" applyFont="1" applyBorder="1" applyAlignment="1">
      <alignment horizontal="center" vertical="center" textRotation="66" wrapText="1"/>
    </xf>
    <xf numFmtId="168" fontId="1" fillId="0" borderId="4" xfId="0" applyNumberFormat="1" applyFont="1" applyBorder="1" applyAlignment="1">
      <alignment horizontal="center" vertical="center" textRotation="66" wrapText="1"/>
    </xf>
    <xf numFmtId="168" fontId="1" fillId="0" borderId="5" xfId="0" applyNumberFormat="1" applyFont="1" applyBorder="1" applyAlignment="1">
      <alignment horizontal="center" vertical="center" textRotation="66" wrapText="1"/>
    </xf>
    <xf numFmtId="0" fontId="8" fillId="0" borderId="0" xfId="0" applyFont="1" applyBorder="1" applyAlignment="1">
      <alignment horizontal="center"/>
    </xf>
    <xf numFmtId="168" fontId="13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 topLeftCell="A1">
      <pane xSplit="3" ySplit="5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C2:G2"/>
    </sheetView>
  </sheetViews>
  <sheetFormatPr defaultColWidth="9.140625" defaultRowHeight="12.75"/>
  <cols>
    <col min="1" max="1" width="8.421875" style="1" customWidth="1"/>
    <col min="2" max="2" width="12.7109375" style="5" customWidth="1"/>
    <col min="3" max="3" width="12.00390625" style="51" customWidth="1"/>
    <col min="4" max="4" width="24.421875" style="1" customWidth="1"/>
    <col min="5" max="5" width="15.8515625" style="1" customWidth="1"/>
    <col min="6" max="6" width="28.140625" style="3" customWidth="1"/>
    <col min="7" max="7" width="10.00390625" style="2" customWidth="1"/>
    <col min="8" max="8" width="25.421875" style="2" customWidth="1"/>
    <col min="9" max="9" width="10.8515625" style="2" customWidth="1"/>
    <col min="10" max="10" width="9.00390625" style="2" customWidth="1"/>
    <col min="11" max="16384" width="9.140625" style="1" customWidth="1"/>
  </cols>
  <sheetData>
    <row r="2" spans="3:7" ht="12.75">
      <c r="C2" s="55" t="s">
        <v>139</v>
      </c>
      <c r="D2" s="55"/>
      <c r="E2" s="55"/>
      <c r="F2" s="55"/>
      <c r="G2" s="55"/>
    </row>
    <row r="5" spans="1:10" ht="45.75" customHeight="1">
      <c r="A5" s="6" t="s">
        <v>124</v>
      </c>
      <c r="B5" s="6" t="s">
        <v>123</v>
      </c>
      <c r="C5" s="49" t="s">
        <v>125</v>
      </c>
      <c r="D5" s="6" t="s">
        <v>2</v>
      </c>
      <c r="E5" s="6" t="s">
        <v>138</v>
      </c>
      <c r="F5" s="7" t="s">
        <v>0</v>
      </c>
      <c r="G5" s="15" t="s">
        <v>43</v>
      </c>
      <c r="H5" s="15" t="s">
        <v>63</v>
      </c>
      <c r="I5" s="15" t="s">
        <v>4</v>
      </c>
      <c r="J5" s="15" t="s">
        <v>52</v>
      </c>
    </row>
    <row r="6" spans="1:10" s="4" customFormat="1" ht="58.5" customHeight="1">
      <c r="A6" s="22" t="str">
        <f>Foglio2!B10</f>
        <v>art. 3 c.1</v>
      </c>
      <c r="B6" s="8" t="s">
        <v>126</v>
      </c>
      <c r="C6" s="48">
        <f>Foglio2!E11</f>
        <v>200000</v>
      </c>
      <c r="D6" s="9" t="s">
        <v>36</v>
      </c>
      <c r="E6" s="10" t="s">
        <v>37</v>
      </c>
      <c r="F6" s="11" t="s">
        <v>38</v>
      </c>
      <c r="G6" s="16" t="s">
        <v>42</v>
      </c>
      <c r="H6" s="17" t="s">
        <v>64</v>
      </c>
      <c r="I6" s="18" t="s">
        <v>65</v>
      </c>
      <c r="J6" s="19">
        <v>18000</v>
      </c>
    </row>
    <row r="7" spans="1:10" ht="83.25" customHeight="1">
      <c r="A7" s="22" t="str">
        <f>Foglio2!B10</f>
        <v>art. 3 c.1</v>
      </c>
      <c r="B7" s="9" t="s">
        <v>127</v>
      </c>
      <c r="C7" s="50">
        <f>Foglio2!E12</f>
        <v>2485200</v>
      </c>
      <c r="D7" s="14" t="s">
        <v>30</v>
      </c>
      <c r="E7" s="10" t="s">
        <v>31</v>
      </c>
      <c r="F7" s="11" t="s">
        <v>32</v>
      </c>
      <c r="G7" s="16" t="s">
        <v>50</v>
      </c>
      <c r="H7" s="17" t="s">
        <v>57</v>
      </c>
      <c r="I7" s="17" t="s">
        <v>33</v>
      </c>
      <c r="J7" s="19">
        <f>18473+38000+45500+45500+7500+15000+15500</f>
        <v>185473</v>
      </c>
    </row>
    <row r="8" spans="1:10" ht="59.25" customHeight="1">
      <c r="A8" s="22" t="str">
        <f>Foglio2!B10</f>
        <v>art. 3 c.1</v>
      </c>
      <c r="B8" s="9" t="s">
        <v>128</v>
      </c>
      <c r="C8" s="50">
        <f>Foglio2!E13</f>
        <v>2450000</v>
      </c>
      <c r="D8" s="14" t="s">
        <v>26</v>
      </c>
      <c r="E8" s="10" t="s">
        <v>27</v>
      </c>
      <c r="F8" s="11" t="s">
        <v>28</v>
      </c>
      <c r="G8" s="16" t="s">
        <v>50</v>
      </c>
      <c r="H8" s="17" t="s">
        <v>58</v>
      </c>
      <c r="I8" s="17" t="s">
        <v>29</v>
      </c>
      <c r="J8" s="19">
        <f>76100+79400+119242+61200</f>
        <v>335942</v>
      </c>
    </row>
    <row r="9" spans="1:10" ht="60" customHeight="1">
      <c r="A9" s="22" t="str">
        <f>Foglio2!B10</f>
        <v>art. 3 c.1</v>
      </c>
      <c r="B9" s="9" t="s">
        <v>129</v>
      </c>
      <c r="C9" s="50">
        <f>Foglio2!E14</f>
        <v>600000</v>
      </c>
      <c r="D9" s="9" t="s">
        <v>1</v>
      </c>
      <c r="E9" s="10" t="s">
        <v>39</v>
      </c>
      <c r="F9" s="11" t="s">
        <v>53</v>
      </c>
      <c r="G9" s="16" t="s">
        <v>44</v>
      </c>
      <c r="H9" s="17" t="s">
        <v>40</v>
      </c>
      <c r="I9" s="20" t="s">
        <v>41</v>
      </c>
      <c r="J9" s="19">
        <v>45192</v>
      </c>
    </row>
    <row r="10" spans="1:10" ht="48.75" customHeight="1">
      <c r="A10" s="22" t="str">
        <f>Foglio2!B10</f>
        <v>art. 3 c.1</v>
      </c>
      <c r="B10" s="9" t="s">
        <v>130</v>
      </c>
      <c r="C10" s="52">
        <f>Foglio2!E17</f>
        <v>1000000</v>
      </c>
      <c r="D10" s="9" t="s">
        <v>131</v>
      </c>
      <c r="E10" s="12" t="s">
        <v>8</v>
      </c>
      <c r="F10" s="11" t="s">
        <v>3</v>
      </c>
      <c r="G10" s="16" t="s">
        <v>46</v>
      </c>
      <c r="H10" s="17" t="s">
        <v>6</v>
      </c>
      <c r="I10" s="21">
        <v>29000</v>
      </c>
      <c r="J10" s="19">
        <f>I10</f>
        <v>29000</v>
      </c>
    </row>
    <row r="11" spans="1:10" ht="85.5" customHeight="1">
      <c r="A11" s="22" t="str">
        <f>Foglio2!B10</f>
        <v>art. 3 c.1</v>
      </c>
      <c r="B11" s="9" t="s">
        <v>130</v>
      </c>
      <c r="C11" s="53"/>
      <c r="D11" s="9" t="s">
        <v>5</v>
      </c>
      <c r="E11" s="12" t="s">
        <v>7</v>
      </c>
      <c r="F11" s="11" t="s">
        <v>15</v>
      </c>
      <c r="G11" s="16" t="s">
        <v>46</v>
      </c>
      <c r="H11" s="17" t="s">
        <v>68</v>
      </c>
      <c r="I11" s="17" t="s">
        <v>66</v>
      </c>
      <c r="J11" s="19">
        <f>6000+8500</f>
        <v>14500</v>
      </c>
    </row>
    <row r="12" spans="1:10" ht="57.75" customHeight="1">
      <c r="A12" s="22" t="str">
        <f>Foglio2!B10</f>
        <v>art. 3 c.1</v>
      </c>
      <c r="B12" s="9" t="s">
        <v>132</v>
      </c>
      <c r="C12" s="53"/>
      <c r="D12" s="9" t="s">
        <v>47</v>
      </c>
      <c r="E12" s="12" t="s">
        <v>9</v>
      </c>
      <c r="F12" s="11" t="s">
        <v>10</v>
      </c>
      <c r="G12" s="16" t="s">
        <v>46</v>
      </c>
      <c r="H12" s="17" t="s">
        <v>11</v>
      </c>
      <c r="I12" s="19">
        <v>16000</v>
      </c>
      <c r="J12" s="19">
        <f>I12</f>
        <v>16000</v>
      </c>
    </row>
    <row r="13" spans="1:10" ht="82.5" customHeight="1">
      <c r="A13" s="22" t="str">
        <f>Foglio2!B10</f>
        <v>art. 3 c.1</v>
      </c>
      <c r="B13" s="9" t="s">
        <v>130</v>
      </c>
      <c r="C13" s="54"/>
      <c r="D13" s="9" t="s">
        <v>45</v>
      </c>
      <c r="E13" s="12" t="s">
        <v>12</v>
      </c>
      <c r="F13" s="11" t="s">
        <v>13</v>
      </c>
      <c r="G13" s="16" t="s">
        <v>46</v>
      </c>
      <c r="H13" s="17" t="s">
        <v>14</v>
      </c>
      <c r="I13" s="19">
        <v>16000</v>
      </c>
      <c r="J13" s="19">
        <f>I13</f>
        <v>16000</v>
      </c>
    </row>
    <row r="14" spans="1:10" s="4" customFormat="1" ht="108.75" customHeight="1">
      <c r="A14" s="22" t="str">
        <f>Foglio2!B10</f>
        <v>art. 3 c.1</v>
      </c>
      <c r="B14" s="8" t="s">
        <v>133</v>
      </c>
      <c r="C14" s="48">
        <f>Foglio2!E20</f>
        <v>500000</v>
      </c>
      <c r="D14" s="8" t="s">
        <v>16</v>
      </c>
      <c r="E14" s="10" t="s">
        <v>48</v>
      </c>
      <c r="F14" s="13" t="s">
        <v>17</v>
      </c>
      <c r="G14" s="16" t="s">
        <v>49</v>
      </c>
      <c r="H14" s="17" t="s">
        <v>67</v>
      </c>
      <c r="I14" s="17" t="s">
        <v>18</v>
      </c>
      <c r="J14" s="19">
        <f>12179+3700+15087+7000+6000+2066+7000+9064+3505</f>
        <v>65601</v>
      </c>
    </row>
    <row r="15" spans="1:10" s="4" customFormat="1" ht="70.5" customHeight="1">
      <c r="A15" s="22" t="str">
        <f>Foglio2!B28</f>
        <v>art. 4 c.1</v>
      </c>
      <c r="B15" s="9" t="s">
        <v>134</v>
      </c>
      <c r="C15" s="50">
        <f>Foglio2!D28</f>
        <v>15280018</v>
      </c>
      <c r="D15" s="8" t="s">
        <v>54</v>
      </c>
      <c r="E15" s="12" t="s">
        <v>59</v>
      </c>
      <c r="F15" s="13" t="s">
        <v>56</v>
      </c>
      <c r="G15" s="16" t="s">
        <v>60</v>
      </c>
      <c r="H15" s="17" t="s">
        <v>61</v>
      </c>
      <c r="I15" s="17" t="s">
        <v>62</v>
      </c>
      <c r="J15" s="19"/>
    </row>
    <row r="16" spans="1:10" ht="44.25" customHeight="1">
      <c r="A16" s="22" t="str">
        <f>Foglio2!B31</f>
        <v>art. 5  c.1</v>
      </c>
      <c r="B16" s="9" t="s">
        <v>135</v>
      </c>
      <c r="C16" s="50">
        <f>Foglio2!E32</f>
        <v>8000000</v>
      </c>
      <c r="D16" s="14" t="s">
        <v>23</v>
      </c>
      <c r="E16" s="12" t="s">
        <v>34</v>
      </c>
      <c r="F16" s="11" t="s">
        <v>22</v>
      </c>
      <c r="G16" s="16" t="s">
        <v>51</v>
      </c>
      <c r="H16" s="17" t="s">
        <v>25</v>
      </c>
      <c r="I16" s="17" t="s">
        <v>20</v>
      </c>
      <c r="J16" s="19">
        <f>81540+249677+398891</f>
        <v>730108</v>
      </c>
    </row>
    <row r="17" spans="1:10" ht="36" customHeight="1">
      <c r="A17" s="22" t="str">
        <f>Foglio2!B31</f>
        <v>art. 5  c.1</v>
      </c>
      <c r="B17" s="9" t="s">
        <v>135</v>
      </c>
      <c r="C17" s="50">
        <f>Foglio2!E33</f>
        <v>12560000</v>
      </c>
      <c r="D17" s="14" t="s">
        <v>23</v>
      </c>
      <c r="E17" s="12" t="s">
        <v>35</v>
      </c>
      <c r="F17" s="11" t="s">
        <v>19</v>
      </c>
      <c r="G17" s="16" t="s">
        <v>51</v>
      </c>
      <c r="H17" s="17" t="s">
        <v>24</v>
      </c>
      <c r="I17" s="17" t="s">
        <v>21</v>
      </c>
      <c r="J17" s="19">
        <f>55229+93600+152000</f>
        <v>300829</v>
      </c>
    </row>
    <row r="18" ht="12.75">
      <c r="E18" s="2"/>
    </row>
    <row r="19" ht="12.75">
      <c r="E19" s="2"/>
    </row>
    <row r="20" ht="12.75">
      <c r="E20" s="2"/>
    </row>
    <row r="21" ht="12.75">
      <c r="E21" s="2"/>
    </row>
    <row r="22" ht="12.75">
      <c r="E22" s="2"/>
    </row>
  </sheetData>
  <mergeCells count="2">
    <mergeCell ref="C10:C13"/>
    <mergeCell ref="C2:G2"/>
  </mergeCells>
  <printOptions/>
  <pageMargins left="0.15748031496062992" right="0.15748031496062992" top="0.46" bottom="0.52" header="0.15748031496062992" footer="0.1968503937007874"/>
  <pageSetup fitToHeight="0" fitToWidth="0" horizontalDpi="600" verticalDpi="600" orientation="landscape" paperSize="9" scale="93" r:id="rId1"/>
  <headerFooter alignWithMargins="0">
    <oddFooter>&amp;Lgte\&amp;Cpag.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9">
      <selection activeCell="G45" sqref="G45"/>
    </sheetView>
  </sheetViews>
  <sheetFormatPr defaultColWidth="9.140625" defaultRowHeight="12.75"/>
  <cols>
    <col min="1" max="1" width="4.140625" style="0" customWidth="1"/>
    <col min="3" max="3" width="6.7109375" style="0" customWidth="1"/>
    <col min="4" max="4" width="14.421875" style="23" customWidth="1"/>
    <col min="5" max="5" width="16.421875" style="0" customWidth="1"/>
    <col min="6" max="6" width="22.00390625" style="0" customWidth="1"/>
    <col min="7" max="7" width="18.421875" style="0" customWidth="1"/>
  </cols>
  <sheetData>
    <row r="1" ht="12.75">
      <c r="D1" s="23" t="s">
        <v>69</v>
      </c>
    </row>
    <row r="2" spans="1:11" ht="7.5" customHeight="1">
      <c r="A2" s="24"/>
      <c r="B2" s="24"/>
      <c r="C2" s="24"/>
      <c r="D2" s="25"/>
      <c r="E2" s="24"/>
      <c r="F2" s="24"/>
      <c r="G2" s="24"/>
      <c r="H2" s="24"/>
      <c r="I2" s="24"/>
      <c r="J2" s="24"/>
      <c r="K2" s="24"/>
    </row>
    <row r="3" spans="2:5" ht="12.75">
      <c r="B3" t="s">
        <v>70</v>
      </c>
      <c r="D3" s="26">
        <v>22259222</v>
      </c>
      <c r="E3" s="23" t="s">
        <v>122</v>
      </c>
    </row>
    <row r="4" spans="5:6" ht="12.75">
      <c r="E4" s="27">
        <v>21100000</v>
      </c>
      <c r="F4" t="s">
        <v>71</v>
      </c>
    </row>
    <row r="5" spans="5:6" ht="12.75">
      <c r="E5" s="28">
        <v>1159222</v>
      </c>
      <c r="F5" t="s">
        <v>141</v>
      </c>
    </row>
    <row r="6" ht="12.75">
      <c r="E6" s="27">
        <f>E4+E5</f>
        <v>22259222</v>
      </c>
    </row>
    <row r="7" spans="1:11" ht="6.75" customHeight="1">
      <c r="A7" s="24"/>
      <c r="B7" s="24"/>
      <c r="C7" s="24"/>
      <c r="D7" s="25"/>
      <c r="E7" s="24"/>
      <c r="F7" s="24"/>
      <c r="G7" s="24"/>
      <c r="H7" s="24"/>
      <c r="I7" s="24"/>
      <c r="J7" s="24"/>
      <c r="K7" s="24"/>
    </row>
    <row r="8" spans="2:5" ht="12.75" customHeight="1">
      <c r="B8" t="s">
        <v>72</v>
      </c>
      <c r="D8" s="26">
        <v>18721778</v>
      </c>
      <c r="E8" s="23" t="s">
        <v>73</v>
      </c>
    </row>
    <row r="9" spans="1:11" ht="6" customHeight="1">
      <c r="A9" s="24"/>
      <c r="B9" s="24"/>
      <c r="C9" s="24"/>
      <c r="D9" s="25"/>
      <c r="E9" s="24"/>
      <c r="F9" s="24"/>
      <c r="G9" s="24"/>
      <c r="H9" s="24"/>
      <c r="I9" s="24"/>
      <c r="J9" s="24"/>
      <c r="K9" s="24"/>
    </row>
    <row r="10" spans="2:6" ht="12.75">
      <c r="B10" t="s">
        <v>74</v>
      </c>
      <c r="D10" s="26">
        <v>9235000</v>
      </c>
      <c r="E10" s="29" t="s">
        <v>75</v>
      </c>
      <c r="F10" s="30"/>
    </row>
    <row r="11" spans="2:7" ht="12.75">
      <c r="B11" s="31" t="s">
        <v>76</v>
      </c>
      <c r="C11" s="32" t="s">
        <v>77</v>
      </c>
      <c r="D11" s="33" t="s">
        <v>78</v>
      </c>
      <c r="E11" s="34">
        <v>200000</v>
      </c>
      <c r="F11" s="30" t="s">
        <v>79</v>
      </c>
      <c r="G11" s="30"/>
    </row>
    <row r="12" spans="2:7" ht="12.75">
      <c r="B12" s="31" t="s">
        <v>76</v>
      </c>
      <c r="C12" s="32" t="s">
        <v>77</v>
      </c>
      <c r="D12" s="33" t="s">
        <v>80</v>
      </c>
      <c r="E12" s="34">
        <v>2485200</v>
      </c>
      <c r="F12" s="30" t="s">
        <v>81</v>
      </c>
      <c r="G12" s="30"/>
    </row>
    <row r="13" spans="2:7" ht="12.75">
      <c r="B13" s="31" t="s">
        <v>76</v>
      </c>
      <c r="C13" s="32" t="s">
        <v>77</v>
      </c>
      <c r="D13" s="33" t="s">
        <v>82</v>
      </c>
      <c r="E13" s="34">
        <v>2450000</v>
      </c>
      <c r="F13" s="30" t="s">
        <v>83</v>
      </c>
      <c r="G13" s="30"/>
    </row>
    <row r="14" spans="2:7" ht="12.75">
      <c r="B14" s="31" t="s">
        <v>76</v>
      </c>
      <c r="C14" s="32" t="s">
        <v>77</v>
      </c>
      <c r="D14" s="33" t="s">
        <v>84</v>
      </c>
      <c r="E14" s="34">
        <v>600000</v>
      </c>
      <c r="F14" s="30" t="s">
        <v>85</v>
      </c>
      <c r="G14" s="30"/>
    </row>
    <row r="15" spans="3:7" ht="12.75">
      <c r="C15" s="35" t="s">
        <v>77</v>
      </c>
      <c r="D15" s="36" t="s">
        <v>86</v>
      </c>
      <c r="E15" s="37">
        <v>200000</v>
      </c>
      <c r="F15" s="38" t="s">
        <v>87</v>
      </c>
      <c r="G15" s="38"/>
    </row>
    <row r="16" spans="3:7" ht="12.75">
      <c r="C16" s="35" t="s">
        <v>88</v>
      </c>
      <c r="D16" s="36" t="s">
        <v>89</v>
      </c>
      <c r="E16" s="37">
        <v>800000</v>
      </c>
      <c r="F16" s="38" t="s">
        <v>90</v>
      </c>
      <c r="G16" s="38"/>
    </row>
    <row r="17" spans="2:7" ht="12.75">
      <c r="B17" s="31" t="s">
        <v>76</v>
      </c>
      <c r="C17" s="39" t="s">
        <v>91</v>
      </c>
      <c r="D17" s="33" t="s">
        <v>92</v>
      </c>
      <c r="E17" s="34">
        <v>1000000</v>
      </c>
      <c r="F17" s="30" t="s">
        <v>140</v>
      </c>
      <c r="G17" s="30"/>
    </row>
    <row r="18" spans="2:7" ht="12.75">
      <c r="B18" s="31" t="s">
        <v>76</v>
      </c>
      <c r="C18" s="39" t="s">
        <v>91</v>
      </c>
      <c r="D18" s="33" t="s">
        <v>93</v>
      </c>
      <c r="E18" s="34">
        <v>400000</v>
      </c>
      <c r="F18" s="30" t="s">
        <v>94</v>
      </c>
      <c r="G18" s="30"/>
    </row>
    <row r="19" spans="3:7" ht="12.75">
      <c r="C19" s="35" t="s">
        <v>95</v>
      </c>
      <c r="D19" s="36" t="s">
        <v>96</v>
      </c>
      <c r="E19" s="37">
        <v>600000</v>
      </c>
      <c r="F19" s="38" t="s">
        <v>97</v>
      </c>
      <c r="G19" s="38"/>
    </row>
    <row r="20" spans="2:7" ht="12.75">
      <c r="B20" s="31" t="s">
        <v>76</v>
      </c>
      <c r="C20" s="39" t="s">
        <v>98</v>
      </c>
      <c r="D20" s="33" t="s">
        <v>99</v>
      </c>
      <c r="E20" s="40">
        <v>500000</v>
      </c>
      <c r="F20" s="30" t="s">
        <v>100</v>
      </c>
      <c r="G20" s="30"/>
    </row>
    <row r="21" spans="5:7" ht="12.75">
      <c r="E21" s="34">
        <f>SUM(E11:E20)</f>
        <v>9235200</v>
      </c>
      <c r="F21" s="30"/>
      <c r="G21" s="30"/>
    </row>
    <row r="22" ht="12.75">
      <c r="B22" s="41" t="s">
        <v>101</v>
      </c>
    </row>
    <row r="23" spans="2:6" ht="12.75">
      <c r="B23" t="s">
        <v>102</v>
      </c>
      <c r="C23" s="35" t="s">
        <v>77</v>
      </c>
      <c r="D23" s="36" t="s">
        <v>86</v>
      </c>
      <c r="E23" s="27">
        <v>200000</v>
      </c>
      <c r="F23" t="s">
        <v>103</v>
      </c>
    </row>
    <row r="24" spans="6:7" ht="12.75">
      <c r="F24" s="27">
        <v>80000</v>
      </c>
      <c r="G24" t="s">
        <v>104</v>
      </c>
    </row>
    <row r="25" spans="6:7" ht="12.75">
      <c r="F25" s="28">
        <v>120000</v>
      </c>
      <c r="G25" t="s">
        <v>105</v>
      </c>
    </row>
    <row r="26" ht="12.75">
      <c r="F26" s="27">
        <v>200000</v>
      </c>
    </row>
    <row r="27" spans="1:11" ht="6" customHeight="1">
      <c r="A27" s="24"/>
      <c r="B27" s="24"/>
      <c r="C27" s="24"/>
      <c r="D27" s="25"/>
      <c r="E27" s="24"/>
      <c r="F27" s="24"/>
      <c r="G27" s="24"/>
      <c r="H27" s="24"/>
      <c r="I27" s="24"/>
      <c r="J27" s="24"/>
      <c r="K27" s="24"/>
    </row>
    <row r="28" spans="2:5" ht="12.75">
      <c r="B28" t="s">
        <v>106</v>
      </c>
      <c r="D28" s="26">
        <v>15280018</v>
      </c>
      <c r="E28" s="23" t="s">
        <v>107</v>
      </c>
    </row>
    <row r="29" spans="2:5" ht="12.75">
      <c r="B29" t="s">
        <v>108</v>
      </c>
      <c r="D29" s="26">
        <v>6650000</v>
      </c>
      <c r="E29" s="23" t="s">
        <v>109</v>
      </c>
    </row>
    <row r="30" spans="1:11" ht="6" customHeight="1">
      <c r="A30" s="24"/>
      <c r="B30" s="24"/>
      <c r="C30" s="24"/>
      <c r="D30" s="25"/>
      <c r="E30" s="24"/>
      <c r="F30" s="24"/>
      <c r="G30" s="24"/>
      <c r="H30" s="24"/>
      <c r="I30" s="24"/>
      <c r="J30" s="24"/>
      <c r="K30" s="24"/>
    </row>
    <row r="31" spans="2:5" ht="12.75">
      <c r="B31" t="s">
        <v>136</v>
      </c>
      <c r="D31" s="26">
        <v>20560000</v>
      </c>
      <c r="E31" s="23" t="s">
        <v>110</v>
      </c>
    </row>
    <row r="32" spans="5:6" ht="12.75">
      <c r="E32" s="27">
        <v>8000000</v>
      </c>
      <c r="F32" t="s">
        <v>111</v>
      </c>
    </row>
    <row r="33" spans="5:6" ht="12.75">
      <c r="E33" s="27">
        <v>12560000</v>
      </c>
      <c r="F33" t="s">
        <v>112</v>
      </c>
    </row>
    <row r="34" spans="1:11" ht="6" customHeight="1">
      <c r="A34" s="24"/>
      <c r="B34" s="24"/>
      <c r="C34" s="24"/>
      <c r="D34" s="25"/>
      <c r="E34" s="24"/>
      <c r="F34" s="24"/>
      <c r="G34" s="24"/>
      <c r="H34" s="24"/>
      <c r="I34" s="24"/>
      <c r="J34" s="24"/>
      <c r="K34" s="24"/>
    </row>
    <row r="35" spans="2:5" ht="12.75">
      <c r="B35" t="s">
        <v>137</v>
      </c>
      <c r="D35" s="26">
        <v>3800000</v>
      </c>
      <c r="E35" s="23" t="s">
        <v>55</v>
      </c>
    </row>
    <row r="36" spans="1:11" ht="6" customHeight="1">
      <c r="A36" s="24"/>
      <c r="B36" s="24"/>
      <c r="C36" s="24"/>
      <c r="D36" s="25"/>
      <c r="E36" s="24"/>
      <c r="F36" s="24"/>
      <c r="G36" s="24"/>
      <c r="H36" s="24"/>
      <c r="I36" s="24"/>
      <c r="J36" s="24"/>
      <c r="K36" s="24"/>
    </row>
    <row r="37" spans="2:5" ht="12.75">
      <c r="B37" t="s">
        <v>113</v>
      </c>
      <c r="D37" s="26">
        <v>24265000</v>
      </c>
      <c r="E37" s="23" t="s">
        <v>114</v>
      </c>
    </row>
    <row r="38" spans="1:11" ht="6" customHeight="1">
      <c r="A38" s="24"/>
      <c r="B38" s="24"/>
      <c r="C38" s="24"/>
      <c r="D38" s="25"/>
      <c r="E38" s="24"/>
      <c r="F38" s="24"/>
      <c r="G38" s="24"/>
      <c r="H38" s="24"/>
      <c r="I38" s="24"/>
      <c r="J38" s="24"/>
      <c r="K38" s="24"/>
    </row>
    <row r="39" spans="2:5" ht="12.75">
      <c r="B39" t="s">
        <v>115</v>
      </c>
      <c r="D39" s="26">
        <v>2470000</v>
      </c>
      <c r="E39" s="23" t="s">
        <v>116</v>
      </c>
    </row>
    <row r="40" spans="1:11" ht="9.75" customHeight="1">
      <c r="A40" s="24"/>
      <c r="B40" s="24"/>
      <c r="C40" s="24"/>
      <c r="D40" s="42"/>
      <c r="E40" s="43"/>
      <c r="F40" s="24"/>
      <c r="G40" s="56"/>
      <c r="H40" s="56"/>
      <c r="I40" s="44"/>
      <c r="J40" s="44"/>
      <c r="K40" s="24"/>
    </row>
    <row r="41" spans="2:10" ht="12.75">
      <c r="B41" t="s">
        <v>117</v>
      </c>
      <c r="C41" s="45" t="s">
        <v>118</v>
      </c>
      <c r="F41" s="23" t="s">
        <v>119</v>
      </c>
      <c r="G41" s="23"/>
      <c r="H41" s="23"/>
      <c r="I41" s="23"/>
      <c r="J41" s="23"/>
    </row>
    <row r="42" spans="3:10" ht="12.75">
      <c r="C42" s="45"/>
      <c r="D42" s="23" t="s">
        <v>120</v>
      </c>
      <c r="F42" s="23"/>
      <c r="G42" s="23"/>
      <c r="H42" s="23"/>
      <c r="I42" s="23"/>
      <c r="J42" s="23"/>
    </row>
    <row r="43" ht="12.75">
      <c r="D43" t="s">
        <v>121</v>
      </c>
    </row>
    <row r="44" ht="12.75">
      <c r="D44" s="38" t="s">
        <v>142</v>
      </c>
    </row>
    <row r="45" spans="4:5" ht="12.75">
      <c r="D45" s="46"/>
      <c r="E45" s="47"/>
    </row>
  </sheetData>
  <mergeCells count="1">
    <mergeCell ref="G40:H40"/>
  </mergeCells>
  <printOptions/>
  <pageMargins left="0.75" right="0.75" top="0.37" bottom="0.37" header="0.23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Pierri</cp:lastModifiedBy>
  <cp:lastPrinted>2014-04-10T08:42:15Z</cp:lastPrinted>
  <dcterms:created xsi:type="dcterms:W3CDTF">2013-09-04T10:47:44Z</dcterms:created>
  <dcterms:modified xsi:type="dcterms:W3CDTF">2014-04-10T09:28:09Z</dcterms:modified>
  <cp:category/>
  <cp:version/>
  <cp:contentType/>
  <cp:contentStatus/>
</cp:coreProperties>
</file>